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ms0-my.sharepoint.com/personal/motley_vims_edu/Documents/Desktop/"/>
    </mc:Choice>
  </mc:AlternateContent>
  <xr:revisionPtr revIDLastSave="0" documentId="8_{B9FCB018-4BD0-4C8D-BE71-33886A502CAC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1" l="1"/>
  <c r="O48" i="1"/>
  <c r="O46" i="1"/>
  <c r="O44" i="1"/>
  <c r="O42" i="1"/>
  <c r="O40" i="1"/>
  <c r="O39" i="1"/>
  <c r="O36" i="1"/>
  <c r="O34" i="1"/>
  <c r="O32" i="1"/>
  <c r="O30" i="1"/>
  <c r="O19" i="1"/>
  <c r="O23" i="1" s="1"/>
  <c r="P23" i="1" s="1"/>
  <c r="O18" i="1"/>
  <c r="O15" i="1"/>
  <c r="O14" i="1"/>
  <c r="O12" i="1"/>
  <c r="O11" i="1"/>
  <c r="O10" i="1"/>
  <c r="O9" i="1"/>
  <c r="O8" i="1"/>
  <c r="O7" i="1"/>
  <c r="O6" i="1"/>
  <c r="P6" i="1" s="1"/>
  <c r="N50" i="1"/>
  <c r="P50" i="1" s="1"/>
  <c r="N48" i="1"/>
  <c r="N46" i="1"/>
  <c r="P46" i="1"/>
  <c r="N44" i="1"/>
  <c r="N42" i="1"/>
  <c r="P42" i="1" s="1"/>
  <c r="N40" i="1"/>
  <c r="P40" i="1"/>
  <c r="N39" i="1"/>
  <c r="P39" i="1" s="1"/>
  <c r="N36" i="1"/>
  <c r="N34" i="1"/>
  <c r="P34" i="1" s="1"/>
  <c r="N32" i="1"/>
  <c r="P32" i="1" s="1"/>
  <c r="N30" i="1"/>
  <c r="N19" i="1"/>
  <c r="N18" i="1"/>
  <c r="N15" i="1"/>
  <c r="N14" i="1"/>
  <c r="N12" i="1"/>
  <c r="P12" i="1" s="1"/>
  <c r="N11" i="1"/>
  <c r="P11" i="1" s="1"/>
  <c r="N10" i="1"/>
  <c r="N9" i="1"/>
  <c r="P9" i="1" s="1"/>
  <c r="N8" i="1"/>
  <c r="N7" i="1"/>
  <c r="P7" i="1" s="1"/>
  <c r="N6" i="1"/>
  <c r="N22" i="1"/>
  <c r="P18" i="1"/>
  <c r="P14" i="1"/>
  <c r="I19" i="1"/>
  <c r="H19" i="1" s="1"/>
  <c r="I18" i="1"/>
  <c r="I12" i="1"/>
  <c r="I11" i="1"/>
  <c r="H11" i="1" s="1"/>
  <c r="I10" i="1"/>
  <c r="I9" i="1"/>
  <c r="H9" i="1" s="1"/>
  <c r="I8" i="1"/>
  <c r="H8" i="1"/>
  <c r="I7" i="1"/>
  <c r="H7" i="1" s="1"/>
  <c r="I6" i="1"/>
  <c r="H6" i="1" s="1"/>
  <c r="L50" i="1"/>
  <c r="L48" i="1"/>
  <c r="L46" i="1"/>
  <c r="L44" i="1"/>
  <c r="L42" i="1"/>
  <c r="L40" i="1"/>
  <c r="L39" i="1"/>
  <c r="L36" i="1"/>
  <c r="L34" i="1"/>
  <c r="L32" i="1"/>
  <c r="L30" i="1"/>
  <c r="K23" i="1"/>
  <c r="J23" i="1"/>
  <c r="L23" i="1" s="1"/>
  <c r="K22" i="1"/>
  <c r="J22" i="1"/>
  <c r="K21" i="1"/>
  <c r="K25" i="1" s="1"/>
  <c r="J21" i="1"/>
  <c r="J25" i="1" s="1"/>
  <c r="L19" i="1"/>
  <c r="L18" i="1"/>
  <c r="L15" i="1"/>
  <c r="L14" i="1"/>
  <c r="L12" i="1"/>
  <c r="L11" i="1"/>
  <c r="L10" i="1"/>
  <c r="L9" i="1"/>
  <c r="L8" i="1"/>
  <c r="L7" i="1"/>
  <c r="L6" i="1"/>
  <c r="H18" i="1"/>
  <c r="H15" i="1"/>
  <c r="H14" i="1"/>
  <c r="H12" i="1"/>
  <c r="H10" i="1"/>
  <c r="G34" i="1"/>
  <c r="G32" i="1"/>
  <c r="F23" i="1"/>
  <c r="E23" i="1"/>
  <c r="G19" i="1"/>
  <c r="C19" i="1"/>
  <c r="G18" i="1"/>
  <c r="C18" i="1"/>
  <c r="F21" i="1"/>
  <c r="F22" i="1"/>
  <c r="F26" i="1" s="1"/>
  <c r="O26" i="1" s="1"/>
  <c r="E21" i="1"/>
  <c r="E25" i="1" s="1"/>
  <c r="N25" i="1" s="1"/>
  <c r="E22" i="1"/>
  <c r="E26" i="1" s="1"/>
  <c r="G30" i="1"/>
  <c r="G36" i="1"/>
  <c r="G39" i="1"/>
  <c r="G40" i="1"/>
  <c r="G42" i="1"/>
  <c r="G44" i="1"/>
  <c r="G46" i="1"/>
  <c r="G48" i="1"/>
  <c r="G50" i="1"/>
  <c r="B25" i="1"/>
  <c r="G11" i="1"/>
  <c r="G12" i="1"/>
  <c r="G15" i="1"/>
  <c r="C15" i="1"/>
  <c r="C7" i="1"/>
  <c r="C8" i="1"/>
  <c r="C9" i="1"/>
  <c r="C10" i="1"/>
  <c r="C11" i="1"/>
  <c r="C12" i="1"/>
  <c r="C14" i="1"/>
  <c r="C6" i="1"/>
  <c r="G10" i="1"/>
  <c r="G9" i="1"/>
  <c r="G8" i="1"/>
  <c r="G7" i="1"/>
  <c r="G6" i="1"/>
  <c r="G14" i="1"/>
  <c r="P48" i="1"/>
  <c r="L22" i="1"/>
  <c r="K26" i="1"/>
  <c r="N23" i="1"/>
  <c r="F28" i="1" l="1"/>
  <c r="F52" i="1" s="1"/>
  <c r="G21" i="1"/>
  <c r="L21" i="1"/>
  <c r="O21" i="1"/>
  <c r="N21" i="1"/>
  <c r="P36" i="1"/>
  <c r="K28" i="1"/>
  <c r="K52" i="1" s="1"/>
  <c r="P10" i="1"/>
  <c r="G23" i="1"/>
  <c r="P44" i="1"/>
  <c r="P8" i="1"/>
  <c r="P19" i="1"/>
  <c r="O22" i="1"/>
  <c r="P22" i="1" s="1"/>
  <c r="F25" i="1"/>
  <c r="G25" i="1" s="1"/>
  <c r="P30" i="1"/>
  <c r="L25" i="1"/>
  <c r="O25" i="1"/>
  <c r="P25" i="1" s="1"/>
  <c r="G26" i="1"/>
  <c r="P21" i="1"/>
  <c r="P15" i="1"/>
  <c r="J26" i="1"/>
  <c r="L26" i="1" s="1"/>
  <c r="G22" i="1"/>
  <c r="E28" i="1"/>
  <c r="O28" i="1" l="1"/>
  <c r="O52" i="1" s="1"/>
  <c r="J28" i="1"/>
  <c r="N26" i="1"/>
  <c r="E54" i="1"/>
  <c r="E52" i="1"/>
  <c r="G52" i="1" s="1"/>
  <c r="G28" i="1"/>
  <c r="J52" i="1" l="1"/>
  <c r="J54" i="1"/>
  <c r="L28" i="1"/>
  <c r="E56" i="1"/>
  <c r="F54" i="1"/>
  <c r="P26" i="1"/>
  <c r="N28" i="1"/>
  <c r="P28" i="1" l="1"/>
  <c r="N52" i="1"/>
  <c r="F56" i="1"/>
  <c r="G56" i="1" s="1"/>
  <c r="G54" i="1"/>
  <c r="K54" i="1"/>
  <c r="L54" i="1" s="1"/>
  <c r="N54" i="1"/>
  <c r="L52" i="1"/>
  <c r="J56" i="1"/>
  <c r="L56" i="1" l="1"/>
  <c r="K56" i="1"/>
  <c r="O54" i="1"/>
  <c r="O56" i="1" s="1"/>
  <c r="P52" i="1"/>
  <c r="N56" i="1"/>
  <c r="P56" i="1" s="1"/>
  <c r="P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khdavissmall</author>
  </authors>
  <commentList>
    <comment ref="B3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cellular phones for field work, shipping/postage, copier charges, special phone charges, etc.</t>
        </r>
      </text>
    </comment>
    <comment ref="B32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lab supplies, field supplies, and vessel fuel</t>
        </r>
      </text>
    </comment>
    <comment ref="B38" authorId="0" shapeId="0" xr:uid="{00000000-0006-0000-0000-000003000000}">
      <text>
        <r>
          <rPr>
            <sz val="8"/>
            <color indexed="81"/>
            <rFont val="Tahoma"/>
            <family val="2"/>
          </rPr>
          <t>INCLUDES: subawards, subagreements, subcontracts (no IDC after first $25K), NOT Skilled Services contracts</t>
        </r>
      </text>
    </comment>
    <comment ref="B4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khdavissmall:</t>
        </r>
        <r>
          <rPr>
            <sz val="8"/>
            <color indexed="81"/>
            <rFont val="Tahoma"/>
            <family val="2"/>
          </rPr>
          <t xml:space="preserve">
no F&amp;A on Tuition, don't forget summer tuition.  Research assistantship must be budgeted on grant to justify tuition.</t>
        </r>
      </text>
    </comment>
    <comment ref="B44" authorId="0" shapeId="0" xr:uid="{00000000-0006-0000-0000-000005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6" authorId="0" shapeId="0" xr:uid="{00000000-0006-0000-0000-000006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8" authorId="0" shapeId="0" xr:uid="{00000000-0006-0000-0000-000007000000}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50" authorId="0" shapeId="0" xr:uid="{00000000-0006-0000-0000-000009000000}">
      <text>
        <r>
          <rPr>
            <sz val="8"/>
            <color indexed="81"/>
            <rFont val="Tahoma"/>
            <family val="2"/>
          </rPr>
          <t>items over $5000, with a useful life over 1 year, no F&amp;A costs</t>
        </r>
      </text>
    </comment>
    <comment ref="D54" authorId="0" shapeId="0" xr:uid="{00000000-0006-0000-0000-00000A000000}">
      <text>
        <r>
          <rPr>
            <sz val="8"/>
            <color indexed="81"/>
            <rFont val="Tahoma"/>
            <family val="2"/>
          </rPr>
          <t>F&amp;A on MTDC: excludes service centers, tuition and equipment, and subcontracts over $25K.</t>
        </r>
      </text>
    </comment>
  </commentList>
</comments>
</file>

<file path=xl/sharedStrings.xml><?xml version="1.0" encoding="utf-8"?>
<sst xmlns="http://schemas.openxmlformats.org/spreadsheetml/2006/main" count="65" uniqueCount="52">
  <si>
    <t>Personnel</t>
  </si>
  <si>
    <t>Total</t>
  </si>
  <si>
    <t>Supplies</t>
  </si>
  <si>
    <t>Travel</t>
  </si>
  <si>
    <t>Facilities &amp; Administrative Costs</t>
  </si>
  <si>
    <t>TOTAL</t>
  </si>
  <si>
    <t xml:space="preserve">Monthly </t>
  </si>
  <si>
    <t>Time</t>
  </si>
  <si>
    <t>Total Personnel</t>
  </si>
  <si>
    <t>Personnel, salaried</t>
  </si>
  <si>
    <t>VIMS</t>
  </si>
  <si>
    <t xml:space="preserve">Title: </t>
  </si>
  <si>
    <t>Vessels</t>
  </si>
  <si>
    <t>Nutrient Analysis</t>
  </si>
  <si>
    <t>Equipment</t>
  </si>
  <si>
    <t>Tuition</t>
  </si>
  <si>
    <t>Agency</t>
  </si>
  <si>
    <t>Only take IDC on first $25,000 of each contract.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</si>
  <si>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</si>
  <si>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</si>
  <si>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</si>
  <si>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</si>
  <si>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</si>
  <si>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</si>
  <si>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</si>
  <si>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</si>
  <si>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</si>
  <si>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</si>
  <si>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Notes on Budget Items</t>
  </si>
  <si>
    <t>Hourly</t>
  </si>
  <si>
    <t>F&amp;A calculated on MTDC (modified total direct cost): personnel, supplies, travel, and first $25,000 of each subcontract, etc.; excludes service centers, tuition and equipment.</t>
  </si>
  <si>
    <t xml:space="preserve">The current federally negotiated F&amp;A rate is </t>
  </si>
  <si>
    <t>Communications/Printing</t>
  </si>
  <si>
    <t>SUBTOTAL: Direct Costs</t>
  </si>
  <si>
    <t>Personnel, hourly</t>
  </si>
  <si>
    <t xml:space="preserve">           7.65% hourly</t>
  </si>
  <si>
    <t>Fringes are based on average costs:</t>
  </si>
  <si>
    <t>Equipment -- items more than $5,000, no IDC.  If the equipment is under $5,000 include it in the supply line item.</t>
  </si>
  <si>
    <t>Graduate Research Assistant</t>
  </si>
  <si>
    <t>Personnel, grad assist</t>
  </si>
  <si>
    <t>Faculty and Staff</t>
  </si>
  <si>
    <t>Subaward Agreements</t>
  </si>
  <si>
    <t>VIMS Communications/Publication Center</t>
  </si>
  <si>
    <t>Consultant/Skilled Services</t>
  </si>
  <si>
    <t>Name of Subaward Agency</t>
  </si>
  <si>
    <t>Year 1</t>
  </si>
  <si>
    <t xml:space="preserve">Salaries include annual </t>
  </si>
  <si>
    <t xml:space="preserve"> increase.</t>
  </si>
  <si>
    <t>Year 2</t>
  </si>
  <si>
    <t>Cumulative</t>
  </si>
  <si>
    <t>K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</si>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</sst>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&quot;$&quot;#,##0.0"/>
    <numFmt numFmtId="166" formatCode="0.0%"/>
  </numFmts>
  <fonts count="13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23"/>
      <name val="Times New Roman"/>
      <family val="1"/>
    </font>
    <font>
      <sz val="10"/>
      <color indexed="23"/>
      <name val="Times New Roman"/>
      <family val="1"/>
    </font>
    <font>
      <b/>
      <u/>
      <sz val="10"/>
      <name val="Times New Roman"/>
      <family val="1"/>
    </font>
    <font>
      <i/>
      <sz val="10"/>
      <color indexed="23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5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9" fontId="6" fillId="0" borderId="0" xfId="5" applyFont="1" applyBorder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43" fontId="5" fillId="0" borderId="0" xfId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9" fontId="3" fillId="0" borderId="0" xfId="5" applyFont="1" applyBorder="1"/>
    <xf numFmtId="9" fontId="6" fillId="0" borderId="0" xfId="5" applyFont="1" applyBorder="1"/>
    <xf numFmtId="0" fontId="11" fillId="0" borderId="0" xfId="0" applyFont="1" applyAlignment="1">
      <alignment horizontal="left" indent="2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9" fontId="2" fillId="0" borderId="4" xfId="7" applyFont="1" applyBorder="1"/>
    <xf numFmtId="0" fontId="3" fillId="0" borderId="0" xfId="0" applyFont="1" applyAlignment="1">
      <alignment horizontal="left"/>
    </xf>
    <xf numFmtId="166" fontId="6" fillId="0" borderId="0" xfId="5" applyNumberFormat="1" applyFont="1" applyBorder="1" applyAlignment="1">
      <alignment horizontal="left"/>
    </xf>
    <xf numFmtId="165" fontId="3" fillId="0" borderId="0" xfId="0" applyNumberFormat="1" applyFont="1"/>
    <xf numFmtId="0" fontId="2" fillId="0" borderId="0" xfId="0" applyFont="1" applyAlignment="1">
      <alignment horizontal="left" wrapText="1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Percent" xfId="5" builtinId="5"/>
    <cellStyle name="Percent 2" xfId="6" xr:uid="{00000000-0005-0000-0000-000006000000}"/>
    <cellStyle name="Percent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topLeftCell="A23" workbookViewId="0">
      <selection activeCell="A64" sqref="A64"/>
    </sheetView>
  </sheetViews>
  <sheetFormatPr defaultRowHeight="12.75" x14ac:dyDescent="0.2"/>
  <cols>
    <col min="1" max="1" width="4" style="6" customWidth="1"/>
    <col min="2" max="2" width="35.42578125" style="6" customWidth="1"/>
    <col min="3" max="3" width="5.85546875" style="6" customWidth="1"/>
    <col min="4" max="4" width="8.140625" style="2" customWidth="1"/>
    <col min="5" max="5" width="8.42578125" style="2" bestFit="1" customWidth="1"/>
    <col min="6" max="6" width="7.42578125" style="2" bestFit="1" customWidth="1"/>
    <col min="7" max="7" width="8.42578125" style="2" bestFit="1" customWidth="1"/>
    <col min="8" max="8" width="5.85546875" style="6" customWidth="1"/>
    <col min="9" max="9" width="8.140625" style="2" customWidth="1"/>
    <col min="10" max="10" width="8.42578125" style="2" bestFit="1" customWidth="1"/>
    <col min="11" max="11" width="7.42578125" style="2" bestFit="1" customWidth="1"/>
    <col min="12" max="12" width="8.42578125" style="2" bestFit="1" customWidth="1"/>
    <col min="13" max="13" width="9.140625" style="6"/>
    <col min="14" max="14" width="8.42578125" style="2" bestFit="1" customWidth="1"/>
    <col min="15" max="15" width="7.42578125" style="2" bestFit="1" customWidth="1"/>
    <col min="16" max="16" width="8.42578125" style="2" bestFit="1" customWidth="1"/>
    <col min="17" max="16384" width="9.140625" style="6"/>
  </cols>
  <sheetData>
    <row r="1" spans="1:16" ht="24.75" customHeight="1" x14ac:dyDescent="0.2">
      <c r="B1" s="31" t="s">
        <v>11</v>
      </c>
      <c r="C1" s="31"/>
      <c r="D1" s="31"/>
      <c r="E1" s="31"/>
      <c r="F1" s="31"/>
      <c r="G1" s="31"/>
      <c r="I1" s="6"/>
      <c r="J1" s="6"/>
      <c r="K1" s="6"/>
      <c r="L1" s="6"/>
      <c r="N1" s="6"/>
      <c r="O1" s="6"/>
      <c r="P1" s="6"/>
    </row>
    <row r="2" spans="1:16" x14ac:dyDescent="0.2">
      <c r="B2" s="7"/>
      <c r="C2" s="7"/>
      <c r="D2" s="1"/>
      <c r="E2" s="1"/>
      <c r="F2" s="1"/>
      <c r="G2" s="1"/>
      <c r="H2" s="7"/>
      <c r="I2" s="1"/>
      <c r="J2" s="1"/>
      <c r="K2" s="1"/>
      <c r="L2" s="1"/>
      <c r="N2" s="1"/>
      <c r="O2" s="1"/>
      <c r="P2" s="1"/>
    </row>
    <row r="3" spans="1:16" x14ac:dyDescent="0.2">
      <c r="B3" s="7"/>
      <c r="C3" s="7"/>
      <c r="D3" s="1"/>
      <c r="E3" s="32" t="s">
        <v>45</v>
      </c>
      <c r="F3" s="33"/>
      <c r="G3" s="34"/>
      <c r="H3" s="7"/>
      <c r="I3" s="1"/>
      <c r="J3" s="32" t="s">
        <v>48</v>
      </c>
      <c r="K3" s="33"/>
      <c r="L3" s="34"/>
      <c r="N3" s="32" t="s">
        <v>49</v>
      </c>
      <c r="O3" s="33"/>
      <c r="P3" s="34"/>
    </row>
    <row r="4" spans="1:16" x14ac:dyDescent="0.2">
      <c r="A4" s="6" t="s">
        <v>18</v>
      </c>
      <c r="B4" s="8" t="s">
        <v>0</v>
      </c>
      <c r="C4" s="9" t="s">
        <v>7</v>
      </c>
      <c r="D4" s="3" t="s">
        <v>6</v>
      </c>
      <c r="E4" s="20" t="s">
        <v>16</v>
      </c>
      <c r="F4" s="10" t="s">
        <v>10</v>
      </c>
      <c r="G4" s="21" t="s">
        <v>1</v>
      </c>
      <c r="H4" s="9" t="s">
        <v>7</v>
      </c>
      <c r="I4" s="3" t="s">
        <v>6</v>
      </c>
      <c r="J4" s="20" t="s">
        <v>16</v>
      </c>
      <c r="K4" s="10" t="s">
        <v>10</v>
      </c>
      <c r="L4" s="21" t="s">
        <v>1</v>
      </c>
      <c r="N4" s="20" t="s">
        <v>16</v>
      </c>
      <c r="O4" s="10" t="s">
        <v>10</v>
      </c>
      <c r="P4" s="21" t="s">
        <v>1</v>
      </c>
    </row>
    <row r="5" spans="1:16" x14ac:dyDescent="0.2">
      <c r="B5" s="12" t="s">
        <v>40</v>
      </c>
      <c r="C5" s="9"/>
      <c r="D5" s="3"/>
      <c r="E5" s="20"/>
      <c r="F5" s="10"/>
      <c r="G5" s="21"/>
      <c r="H5" s="9"/>
      <c r="I5" s="3"/>
      <c r="J5" s="20"/>
      <c r="K5" s="10"/>
      <c r="L5" s="21"/>
      <c r="N5" s="20"/>
      <c r="O5" s="10"/>
      <c r="P5" s="21"/>
    </row>
    <row r="6" spans="1:16" x14ac:dyDescent="0.2">
      <c r="C6" s="11" t="str">
        <f>IF(D6&gt;0,G6/D6,"-")</f>
        <v>-</v>
      </c>
      <c r="D6" s="4">
        <v>0</v>
      </c>
      <c r="E6" s="22">
        <v>0</v>
      </c>
      <c r="F6" s="2">
        <v>0</v>
      </c>
      <c r="G6" s="23">
        <f>E6+F6</f>
        <v>0</v>
      </c>
      <c r="H6" s="11" t="str">
        <f>IF(I6&gt;0,L6/I6,"-")</f>
        <v>-</v>
      </c>
      <c r="I6" s="4">
        <f>ROUND(D6*(1+$C$59),0)</f>
        <v>0</v>
      </c>
      <c r="J6" s="22">
        <v>0</v>
      </c>
      <c r="K6" s="2">
        <v>0</v>
      </c>
      <c r="L6" s="23">
        <f t="shared" ref="L6:L12" si="0">J6+K6</f>
        <v>0</v>
      </c>
      <c r="N6" s="22">
        <f>J6+E6</f>
        <v>0</v>
      </c>
      <c r="O6" s="2">
        <f>K6+F6</f>
        <v>0</v>
      </c>
      <c r="P6" s="23">
        <f t="shared" ref="P6:P12" si="1">N6+O6</f>
        <v>0</v>
      </c>
    </row>
    <row r="7" spans="1:16" x14ac:dyDescent="0.2">
      <c r="C7" s="11" t="str">
        <f t="shared" ref="C7:C14" si="2">IF(D7&gt;0,G7/D7,"-")</f>
        <v>-</v>
      </c>
      <c r="D7" s="4">
        <v>0</v>
      </c>
      <c r="E7" s="22">
        <v>0</v>
      </c>
      <c r="F7" s="2">
        <v>0</v>
      </c>
      <c r="G7" s="23">
        <f t="shared" ref="G7:G14" si="3">E7+F7</f>
        <v>0</v>
      </c>
      <c r="H7" s="11" t="str">
        <f t="shared" ref="H7:H12" si="4">IF(I7&gt;0,L7/I7,"-")</f>
        <v>-</v>
      </c>
      <c r="I7" s="4">
        <f>ROUND(D7*(1+$C$59),0)</f>
        <v>0</v>
      </c>
      <c r="J7" s="22">
        <v>0</v>
      </c>
      <c r="K7" s="2">
        <v>0</v>
      </c>
      <c r="L7" s="23">
        <f t="shared" si="0"/>
        <v>0</v>
      </c>
      <c r="N7" s="22">
        <f t="shared" ref="N7:N12" si="5">J7+E7</f>
        <v>0</v>
      </c>
      <c r="O7" s="2">
        <f t="shared" ref="O7:O12" si="6">K7+F7</f>
        <v>0</v>
      </c>
      <c r="P7" s="23">
        <f t="shared" si="1"/>
        <v>0</v>
      </c>
    </row>
    <row r="8" spans="1:16" x14ac:dyDescent="0.2">
      <c r="C8" s="11" t="str">
        <f t="shared" si="2"/>
        <v>-</v>
      </c>
      <c r="D8" s="4">
        <v>0</v>
      </c>
      <c r="E8" s="22">
        <v>0</v>
      </c>
      <c r="F8" s="2">
        <v>0</v>
      </c>
      <c r="G8" s="23">
        <f t="shared" si="3"/>
        <v>0</v>
      </c>
      <c r="H8" s="11" t="str">
        <f t="shared" si="4"/>
        <v>-</v>
      </c>
      <c r="I8" s="4">
        <f>ROUND(D8*(1+$C$59),0)</f>
        <v>0</v>
      </c>
      <c r="J8" s="22">
        <v>0</v>
      </c>
      <c r="K8" s="2">
        <v>0</v>
      </c>
      <c r="L8" s="23">
        <f t="shared" si="0"/>
        <v>0</v>
      </c>
      <c r="N8" s="22">
        <f t="shared" si="5"/>
        <v>0</v>
      </c>
      <c r="O8" s="2">
        <f t="shared" si="6"/>
        <v>0</v>
      </c>
      <c r="P8" s="23">
        <f t="shared" si="1"/>
        <v>0</v>
      </c>
    </row>
    <row r="9" spans="1:16" x14ac:dyDescent="0.2">
      <c r="C9" s="11" t="str">
        <f t="shared" si="2"/>
        <v>-</v>
      </c>
      <c r="D9" s="4">
        <v>0</v>
      </c>
      <c r="E9" s="22">
        <v>0</v>
      </c>
      <c r="F9" s="2">
        <v>0</v>
      </c>
      <c r="G9" s="23">
        <f t="shared" si="3"/>
        <v>0</v>
      </c>
      <c r="H9" s="11" t="str">
        <f t="shared" si="4"/>
        <v>-</v>
      </c>
      <c r="I9" s="4">
        <f>ROUND(D9*(1+$C$59),0)</f>
        <v>0</v>
      </c>
      <c r="J9" s="22">
        <v>0</v>
      </c>
      <c r="K9" s="2">
        <v>0</v>
      </c>
      <c r="L9" s="23">
        <f t="shared" si="0"/>
        <v>0</v>
      </c>
      <c r="N9" s="22">
        <f t="shared" si="5"/>
        <v>0</v>
      </c>
      <c r="O9" s="2">
        <f t="shared" si="6"/>
        <v>0</v>
      </c>
      <c r="P9" s="23">
        <f t="shared" si="1"/>
        <v>0</v>
      </c>
    </row>
    <row r="10" spans="1:16" x14ac:dyDescent="0.2">
      <c r="C10" s="11" t="str">
        <f t="shared" si="2"/>
        <v>-</v>
      </c>
      <c r="D10" s="4">
        <v>0</v>
      </c>
      <c r="E10" s="22">
        <v>0</v>
      </c>
      <c r="F10" s="2">
        <v>0</v>
      </c>
      <c r="G10" s="23">
        <f t="shared" si="3"/>
        <v>0</v>
      </c>
      <c r="H10" s="11" t="str">
        <f t="shared" si="4"/>
        <v>-</v>
      </c>
      <c r="I10" s="4">
        <f>ROUND(D10*(1+$C$59),0)</f>
        <v>0</v>
      </c>
      <c r="J10" s="22">
        <v>0</v>
      </c>
      <c r="K10" s="2">
        <v>0</v>
      </c>
      <c r="L10" s="23">
        <f t="shared" si="0"/>
        <v>0</v>
      </c>
      <c r="N10" s="22">
        <f t="shared" si="5"/>
        <v>0</v>
      </c>
      <c r="O10" s="2">
        <f t="shared" si="6"/>
        <v>0</v>
      </c>
      <c r="P10" s="23">
        <f t="shared" si="1"/>
        <v>0</v>
      </c>
    </row>
    <row r="11" spans="1:16" x14ac:dyDescent="0.2">
      <c r="C11" s="11" t="str">
        <f t="shared" si="2"/>
        <v>-</v>
      </c>
      <c r="D11" s="4">
        <v>0</v>
      </c>
      <c r="E11" s="22">
        <v>0</v>
      </c>
      <c r="F11" s="2">
        <v>0</v>
      </c>
      <c r="G11" s="23">
        <f>E11+F11</f>
        <v>0</v>
      </c>
      <c r="H11" s="11" t="str">
        <f t="shared" si="4"/>
        <v>-</v>
      </c>
      <c r="I11" s="4">
        <f>ROUND(D11*(1+$C$59),0)</f>
        <v>0</v>
      </c>
      <c r="J11" s="22">
        <v>0</v>
      </c>
      <c r="K11" s="2">
        <v>0</v>
      </c>
      <c r="L11" s="23">
        <f t="shared" si="0"/>
        <v>0</v>
      </c>
      <c r="N11" s="22">
        <f t="shared" si="5"/>
        <v>0</v>
      </c>
      <c r="O11" s="2">
        <f t="shared" si="6"/>
        <v>0</v>
      </c>
      <c r="P11" s="23">
        <f t="shared" si="1"/>
        <v>0</v>
      </c>
    </row>
    <row r="12" spans="1:16" x14ac:dyDescent="0.2">
      <c r="C12" s="11" t="str">
        <f t="shared" si="2"/>
        <v>-</v>
      </c>
      <c r="D12" s="4">
        <v>0</v>
      </c>
      <c r="E12" s="22">
        <v>0</v>
      </c>
      <c r="F12" s="2">
        <v>0</v>
      </c>
      <c r="G12" s="23">
        <f>E12+F12</f>
        <v>0</v>
      </c>
      <c r="H12" s="11" t="str">
        <f t="shared" si="4"/>
        <v>-</v>
      </c>
      <c r="I12" s="4">
        <f>ROUND(D12*(1+$C$59),0)</f>
        <v>0</v>
      </c>
      <c r="J12" s="22">
        <v>0</v>
      </c>
      <c r="K12" s="2">
        <v>0</v>
      </c>
      <c r="L12" s="23">
        <f t="shared" si="0"/>
        <v>0</v>
      </c>
      <c r="N12" s="22">
        <f t="shared" si="5"/>
        <v>0</v>
      </c>
      <c r="O12" s="2">
        <f t="shared" si="6"/>
        <v>0</v>
      </c>
      <c r="P12" s="23">
        <f t="shared" si="1"/>
        <v>0</v>
      </c>
    </row>
    <row r="13" spans="1:16" x14ac:dyDescent="0.2">
      <c r="B13" s="12" t="s">
        <v>29</v>
      </c>
      <c r="C13" s="11"/>
      <c r="D13" s="4"/>
      <c r="E13" s="22"/>
      <c r="G13" s="23"/>
      <c r="H13" s="11"/>
      <c r="I13" s="4"/>
      <c r="J13" s="22"/>
      <c r="L13" s="23"/>
      <c r="N13" s="22"/>
      <c r="P13" s="23"/>
    </row>
    <row r="14" spans="1:16" x14ac:dyDescent="0.2">
      <c r="C14" s="11" t="str">
        <f t="shared" si="2"/>
        <v>-</v>
      </c>
      <c r="D14" s="4">
        <v>0</v>
      </c>
      <c r="E14" s="22">
        <v>0</v>
      </c>
      <c r="F14" s="2">
        <v>0</v>
      </c>
      <c r="G14" s="23">
        <f t="shared" si="3"/>
        <v>0</v>
      </c>
      <c r="H14" s="11" t="str">
        <f>IF(I14&gt;0,L14/I14,"-")</f>
        <v>-</v>
      </c>
      <c r="I14" s="4">
        <v>0</v>
      </c>
      <c r="J14" s="22">
        <v>0</v>
      </c>
      <c r="K14" s="2">
        <v>0</v>
      </c>
      <c r="L14" s="23">
        <f>J14+K14</f>
        <v>0</v>
      </c>
      <c r="N14" s="22">
        <f>J14+E14</f>
        <v>0</v>
      </c>
      <c r="O14" s="2">
        <f>K14+F14</f>
        <v>0</v>
      </c>
      <c r="P14" s="23">
        <f>N14+O14</f>
        <v>0</v>
      </c>
    </row>
    <row r="15" spans="1:16" x14ac:dyDescent="0.2">
      <c r="C15" s="11" t="str">
        <f>IF(D15&gt;0,G15/D15,"-")</f>
        <v>-</v>
      </c>
      <c r="D15" s="4">
        <v>0</v>
      </c>
      <c r="E15" s="22">
        <v>0</v>
      </c>
      <c r="F15" s="2">
        <v>0</v>
      </c>
      <c r="G15" s="23">
        <f>E15+F15</f>
        <v>0</v>
      </c>
      <c r="H15" s="11" t="str">
        <f>IF(I15&gt;0,L15/I15,"-")</f>
        <v>-</v>
      </c>
      <c r="I15" s="4">
        <v>0</v>
      </c>
      <c r="J15" s="22">
        <v>0</v>
      </c>
      <c r="K15" s="2">
        <v>0</v>
      </c>
      <c r="L15" s="23">
        <f>J15+K15</f>
        <v>0</v>
      </c>
      <c r="N15" s="22">
        <f>J15+E15</f>
        <v>0</v>
      </c>
      <c r="O15" s="2">
        <f>K15+F15</f>
        <v>0</v>
      </c>
      <c r="P15" s="23">
        <f>N15+O15</f>
        <v>0</v>
      </c>
    </row>
    <row r="16" spans="1:16" x14ac:dyDescent="0.2">
      <c r="C16" s="11"/>
      <c r="D16" s="4"/>
      <c r="E16" s="22"/>
      <c r="G16" s="23"/>
      <c r="H16" s="11"/>
      <c r="I16" s="4"/>
      <c r="J16" s="22"/>
      <c r="L16" s="23"/>
      <c r="N16" s="22"/>
      <c r="P16" s="23"/>
    </row>
    <row r="17" spans="1:16" x14ac:dyDescent="0.2">
      <c r="B17" s="12" t="s">
        <v>38</v>
      </c>
      <c r="C17" s="11"/>
      <c r="D17" s="4"/>
      <c r="E17" s="22"/>
      <c r="G17" s="23"/>
      <c r="H17" s="11"/>
      <c r="I17" s="4"/>
      <c r="J17" s="22"/>
      <c r="L17" s="23"/>
      <c r="N17" s="22"/>
      <c r="P17" s="23"/>
    </row>
    <row r="18" spans="1:16" x14ac:dyDescent="0.2">
      <c r="C18" s="11" t="str">
        <f>IF(D18&gt;0,G18/D18,"-")</f>
        <v>-</v>
      </c>
      <c r="D18" s="4">
        <v>0</v>
      </c>
      <c r="E18" s="22">
        <v>0</v>
      </c>
      <c r="F18" s="2">
        <v>0</v>
      </c>
      <c r="G18" s="23">
        <f>E18+F18</f>
        <v>0</v>
      </c>
      <c r="H18" s="11" t="str">
        <f>IF(I18&gt;0,L18/I18,"-")</f>
        <v>-</v>
      </c>
      <c r="I18" s="4">
        <f>ROUND(D18*(1+$C$59),0)</f>
        <v>0</v>
      </c>
      <c r="J18" s="22">
        <v>0</v>
      </c>
      <c r="K18" s="2">
        <v>0</v>
      </c>
      <c r="L18" s="23">
        <f>J18+K18</f>
        <v>0</v>
      </c>
      <c r="N18" s="22">
        <f>J18+E18</f>
        <v>0</v>
      </c>
      <c r="O18" s="2">
        <f>K18+F18</f>
        <v>0</v>
      </c>
      <c r="P18" s="23">
        <f>N18+O18</f>
        <v>0</v>
      </c>
    </row>
    <row r="19" spans="1:16" x14ac:dyDescent="0.2">
      <c r="C19" s="11" t="str">
        <f>IF(D19&gt;0,G19/D19,"-")</f>
        <v>-</v>
      </c>
      <c r="D19" s="4">
        <v>0</v>
      </c>
      <c r="E19" s="22">
        <v>0</v>
      </c>
      <c r="F19" s="2">
        <v>0</v>
      </c>
      <c r="G19" s="23">
        <f>E19+F19</f>
        <v>0</v>
      </c>
      <c r="H19" s="11" t="str">
        <f>IF(I19&gt;0,L19/I19,"-")</f>
        <v>-</v>
      </c>
      <c r="I19" s="4">
        <f>ROUND(D19*(1+$C$59),0)</f>
        <v>0</v>
      </c>
      <c r="J19" s="22">
        <v>0</v>
      </c>
      <c r="K19" s="2">
        <v>0</v>
      </c>
      <c r="L19" s="23">
        <f>J19+K19</f>
        <v>0</v>
      </c>
      <c r="N19" s="22">
        <f>J19+E19</f>
        <v>0</v>
      </c>
      <c r="O19" s="2">
        <f>K19+F19</f>
        <v>0</v>
      </c>
      <c r="P19" s="23">
        <f>N19+O19</f>
        <v>0</v>
      </c>
    </row>
    <row r="20" spans="1:16" x14ac:dyDescent="0.2">
      <c r="C20" s="11"/>
      <c r="D20" s="4"/>
      <c r="E20" s="22"/>
      <c r="G20" s="23"/>
      <c r="H20" s="11"/>
      <c r="I20" s="4"/>
      <c r="J20" s="22"/>
      <c r="L20" s="23"/>
      <c r="N20" s="22"/>
      <c r="P20" s="23"/>
    </row>
    <row r="21" spans="1:16" x14ac:dyDescent="0.2">
      <c r="B21" s="13" t="s">
        <v>9</v>
      </c>
      <c r="E21" s="22">
        <f>ROUND(SUM(E6:E12),0)</f>
        <v>0</v>
      </c>
      <c r="F21" s="2">
        <f>ROUND(SUM(F6:F12),0)</f>
        <v>0</v>
      </c>
      <c r="G21" s="23">
        <f>E21+F21</f>
        <v>0</v>
      </c>
      <c r="J21" s="22">
        <f>ROUND(SUM(J6:J12),0)</f>
        <v>0</v>
      </c>
      <c r="K21" s="2">
        <f>ROUND(SUM(K6:K12),0)</f>
        <v>0</v>
      </c>
      <c r="L21" s="23">
        <f>J21+K21</f>
        <v>0</v>
      </c>
      <c r="N21" s="22">
        <f>ROUND(SUM(N6:N12),0)</f>
        <v>0</v>
      </c>
      <c r="O21" s="2">
        <f>ROUND(SUM(O6:O12),0)</f>
        <v>0</v>
      </c>
      <c r="P21" s="23">
        <f>N21+O21</f>
        <v>0</v>
      </c>
    </row>
    <row r="22" spans="1:16" x14ac:dyDescent="0.2">
      <c r="B22" s="13" t="s">
        <v>34</v>
      </c>
      <c r="E22" s="22">
        <f>ROUND(SUM(E14:E15),0)</f>
        <v>0</v>
      </c>
      <c r="F22" s="2">
        <f>ROUND(SUM(F14:F15),0)</f>
        <v>0</v>
      </c>
      <c r="G22" s="23">
        <f>E22+F22</f>
        <v>0</v>
      </c>
      <c r="J22" s="22">
        <f>ROUND(SUM(J14:J15),0)</f>
        <v>0</v>
      </c>
      <c r="K22" s="2">
        <f>ROUND(SUM(K14:K15),0)</f>
        <v>0</v>
      </c>
      <c r="L22" s="23">
        <f>J22+K22</f>
        <v>0</v>
      </c>
      <c r="N22" s="22">
        <f>ROUND(SUM(N14:N15),0)</f>
        <v>0</v>
      </c>
      <c r="O22" s="2">
        <f>ROUND(SUM(O14:O15),0)</f>
        <v>0</v>
      </c>
      <c r="P22" s="23">
        <f>N22+O22</f>
        <v>0</v>
      </c>
    </row>
    <row r="23" spans="1:16" x14ac:dyDescent="0.2">
      <c r="B23" s="13" t="s">
        <v>39</v>
      </c>
      <c r="E23" s="22">
        <f>ROUND(SUM(E18:E19),0)</f>
        <v>0</v>
      </c>
      <c r="F23" s="2">
        <f>ROUND(SUM(F18:F19),0)</f>
        <v>0</v>
      </c>
      <c r="G23" s="23">
        <f>E23+F23</f>
        <v>0</v>
      </c>
      <c r="J23" s="22">
        <f>ROUND(SUM(J18:J19),0)</f>
        <v>0</v>
      </c>
      <c r="K23" s="2">
        <f>ROUND(SUM(K18:K19),0)</f>
        <v>0</v>
      </c>
      <c r="L23" s="23">
        <f>J23+K23</f>
        <v>0</v>
      </c>
      <c r="N23" s="22">
        <f>ROUND(SUM(N18:N19),0)</f>
        <v>0</v>
      </c>
      <c r="O23" s="2">
        <f>ROUND(SUM(O18:O19),0)</f>
        <v>0</v>
      </c>
      <c r="P23" s="23">
        <f>N23+O23</f>
        <v>0</v>
      </c>
    </row>
    <row r="24" spans="1:16" x14ac:dyDescent="0.2">
      <c r="E24" s="22"/>
      <c r="G24" s="23"/>
      <c r="J24" s="22"/>
      <c r="L24" s="23"/>
      <c r="N24" s="22"/>
      <c r="P24" s="23"/>
    </row>
    <row r="25" spans="1:16" x14ac:dyDescent="0.2">
      <c r="B25" s="17" t="str">
        <f>CONCATENATE("Fringe, ",D60*100,"% salaries;")</f>
        <v>Fringe, 40% salaries;</v>
      </c>
      <c r="E25" s="22">
        <f>ROUND(E21*$D$60,0)</f>
        <v>0</v>
      </c>
      <c r="F25" s="2">
        <f>ROUND(F21*$D$60,0)</f>
        <v>0</v>
      </c>
      <c r="G25" s="23">
        <f>E25+F25</f>
        <v>0</v>
      </c>
      <c r="J25" s="22">
        <f>ROUND(J21*$D$60,0)</f>
        <v>0</v>
      </c>
      <c r="K25" s="2">
        <f>ROUND(K21*$D$60,0)</f>
        <v>0</v>
      </c>
      <c r="L25" s="23">
        <f>J25+K25</f>
        <v>0</v>
      </c>
      <c r="N25" s="22">
        <f>E25+J25</f>
        <v>0</v>
      </c>
      <c r="O25" s="2">
        <f>F25+K25</f>
        <v>0</v>
      </c>
      <c r="P25" s="23">
        <f>N25+O25</f>
        <v>0</v>
      </c>
    </row>
    <row r="26" spans="1:16" x14ac:dyDescent="0.2">
      <c r="B26" s="6" t="s">
        <v>35</v>
      </c>
      <c r="E26" s="22">
        <f>ROUND(E22*0.0765,0)</f>
        <v>0</v>
      </c>
      <c r="F26" s="2">
        <f>ROUND(F22*0.0765,0)</f>
        <v>0</v>
      </c>
      <c r="G26" s="23">
        <f>E26+F26</f>
        <v>0</v>
      </c>
      <c r="J26" s="22">
        <f>ROUND(J22*0.0765,0)</f>
        <v>0</v>
      </c>
      <c r="K26" s="2">
        <f>ROUND(K22*0.0765,0)</f>
        <v>0</v>
      </c>
      <c r="L26" s="23">
        <f>J26+K26</f>
        <v>0</v>
      </c>
      <c r="N26" s="22">
        <f>E26+J26</f>
        <v>0</v>
      </c>
      <c r="O26" s="2">
        <f>F26+K26</f>
        <v>0</v>
      </c>
      <c r="P26" s="23">
        <f>N26+O26</f>
        <v>0</v>
      </c>
    </row>
    <row r="27" spans="1:16" x14ac:dyDescent="0.2">
      <c r="E27" s="22"/>
      <c r="G27" s="23"/>
      <c r="J27" s="22"/>
      <c r="L27" s="23"/>
      <c r="N27" s="22"/>
      <c r="P27" s="23"/>
    </row>
    <row r="28" spans="1:16" x14ac:dyDescent="0.2">
      <c r="B28" s="14" t="s">
        <v>8</v>
      </c>
      <c r="E28" s="22">
        <f>E21+E22+E25+E26+E23</f>
        <v>0</v>
      </c>
      <c r="F28" s="2">
        <f>F21+F22+F25+F26+F23</f>
        <v>0</v>
      </c>
      <c r="G28" s="23">
        <f>E28+F28</f>
        <v>0</v>
      </c>
      <c r="J28" s="22">
        <f>J21+J22+J25+J26+J23</f>
        <v>0</v>
      </c>
      <c r="K28" s="2">
        <f>K21+K22+K25+K26+K23</f>
        <v>0</v>
      </c>
      <c r="L28" s="23">
        <f>J28+K28</f>
        <v>0</v>
      </c>
      <c r="N28" s="22">
        <f>N21+N22+N25+N26+N23</f>
        <v>0</v>
      </c>
      <c r="O28" s="2">
        <f>O21+O22+O25+O26+O23</f>
        <v>0</v>
      </c>
      <c r="P28" s="23">
        <f>N28+O28</f>
        <v>0</v>
      </c>
    </row>
    <row r="29" spans="1:16" x14ac:dyDescent="0.2">
      <c r="E29" s="22"/>
      <c r="G29" s="23"/>
      <c r="J29" s="22"/>
      <c r="L29" s="23"/>
      <c r="N29" s="22"/>
      <c r="P29" s="23"/>
    </row>
    <row r="30" spans="1:16" x14ac:dyDescent="0.2">
      <c r="A30" s="6" t="s">
        <v>19</v>
      </c>
      <c r="B30" s="7" t="s">
        <v>32</v>
      </c>
      <c r="E30" s="22">
        <v>0</v>
      </c>
      <c r="F30" s="2">
        <v>0</v>
      </c>
      <c r="G30" s="23">
        <f t="shared" ref="G30:G56" si="7">E30+F30</f>
        <v>0</v>
      </c>
      <c r="J30" s="22">
        <v>0</v>
      </c>
      <c r="K30" s="2">
        <v>0</v>
      </c>
      <c r="L30" s="23">
        <f>J30+K30</f>
        <v>0</v>
      </c>
      <c r="N30" s="22">
        <f>J30+E30</f>
        <v>0</v>
      </c>
      <c r="O30" s="2">
        <f>K30+F30</f>
        <v>0</v>
      </c>
      <c r="P30" s="23">
        <f>N30+O30</f>
        <v>0</v>
      </c>
    </row>
    <row r="31" spans="1:16" x14ac:dyDescent="0.2">
      <c r="E31" s="22"/>
      <c r="G31" s="23"/>
      <c r="J31" s="22"/>
      <c r="L31" s="23"/>
      <c r="N31" s="22"/>
      <c r="P31" s="23"/>
    </row>
    <row r="32" spans="1:16" x14ac:dyDescent="0.2">
      <c r="A32" s="6" t="s">
        <v>20</v>
      </c>
      <c r="B32" s="7" t="s">
        <v>2</v>
      </c>
      <c r="C32" s="7"/>
      <c r="E32" s="22">
        <v>0</v>
      </c>
      <c r="F32" s="2">
        <v>0</v>
      </c>
      <c r="G32" s="23">
        <f t="shared" si="7"/>
        <v>0</v>
      </c>
      <c r="H32" s="7"/>
      <c r="J32" s="22">
        <v>0</v>
      </c>
      <c r="K32" s="2">
        <v>0</v>
      </c>
      <c r="L32" s="23">
        <f>J32+K32</f>
        <v>0</v>
      </c>
      <c r="N32" s="22">
        <f>J32+E32</f>
        <v>0</v>
      </c>
      <c r="O32" s="2">
        <f>K32+F32</f>
        <v>0</v>
      </c>
      <c r="P32" s="23">
        <f>N32+O32</f>
        <v>0</v>
      </c>
    </row>
    <row r="33" spans="1:16" x14ac:dyDescent="0.2">
      <c r="B33" s="15"/>
      <c r="C33" s="15"/>
      <c r="E33" s="22"/>
      <c r="G33" s="23"/>
      <c r="H33" s="15"/>
      <c r="J33" s="22"/>
      <c r="L33" s="23"/>
      <c r="N33" s="22"/>
      <c r="P33" s="23"/>
    </row>
    <row r="34" spans="1:16" x14ac:dyDescent="0.2">
      <c r="A34" s="6" t="s">
        <v>21</v>
      </c>
      <c r="B34" s="16" t="s">
        <v>43</v>
      </c>
      <c r="C34" s="15"/>
      <c r="E34" s="22">
        <v>0</v>
      </c>
      <c r="F34" s="2">
        <v>0</v>
      </c>
      <c r="G34" s="23">
        <f t="shared" si="7"/>
        <v>0</v>
      </c>
      <c r="H34" s="15"/>
      <c r="J34" s="22">
        <v>0</v>
      </c>
      <c r="K34" s="2">
        <v>0</v>
      </c>
      <c r="L34" s="23">
        <f>J34+K34</f>
        <v>0</v>
      </c>
      <c r="N34" s="22">
        <f>J34+E34</f>
        <v>0</v>
      </c>
      <c r="O34" s="2">
        <f>K34+F34</f>
        <v>0</v>
      </c>
      <c r="P34" s="23">
        <f>N34+O34</f>
        <v>0</v>
      </c>
    </row>
    <row r="35" spans="1:16" x14ac:dyDescent="0.2">
      <c r="B35" s="15"/>
      <c r="C35" s="15"/>
      <c r="E35" s="22"/>
      <c r="G35" s="23"/>
      <c r="H35" s="15"/>
      <c r="J35" s="22"/>
      <c r="L35" s="23"/>
      <c r="N35" s="22"/>
      <c r="P35" s="23"/>
    </row>
    <row r="36" spans="1:16" ht="12.75" customHeight="1" x14ac:dyDescent="0.2">
      <c r="A36" s="6" t="s">
        <v>22</v>
      </c>
      <c r="B36" s="16" t="s">
        <v>3</v>
      </c>
      <c r="C36" s="16"/>
      <c r="E36" s="22">
        <v>0</v>
      </c>
      <c r="F36" s="2">
        <v>0</v>
      </c>
      <c r="G36" s="23">
        <f t="shared" si="7"/>
        <v>0</v>
      </c>
      <c r="H36" s="16"/>
      <c r="J36" s="22">
        <v>0</v>
      </c>
      <c r="K36" s="2">
        <v>0</v>
      </c>
      <c r="L36" s="23">
        <f>J36+K36</f>
        <v>0</v>
      </c>
      <c r="N36" s="22">
        <f>J36+E36</f>
        <v>0</v>
      </c>
      <c r="O36" s="2">
        <f>K36+F36</f>
        <v>0</v>
      </c>
      <c r="P36" s="23">
        <f>N36+O36</f>
        <v>0</v>
      </c>
    </row>
    <row r="37" spans="1:16" x14ac:dyDescent="0.2">
      <c r="E37" s="22"/>
      <c r="G37" s="23"/>
      <c r="J37" s="22"/>
      <c r="L37" s="23"/>
      <c r="N37" s="22"/>
      <c r="P37" s="23"/>
    </row>
    <row r="38" spans="1:16" x14ac:dyDescent="0.2">
      <c r="A38" s="6" t="s">
        <v>23</v>
      </c>
      <c r="B38" s="7" t="s">
        <v>41</v>
      </c>
      <c r="C38" s="7"/>
      <c r="E38" s="22"/>
      <c r="G38" s="23"/>
      <c r="H38" s="7"/>
      <c r="J38" s="22"/>
      <c r="L38" s="23"/>
      <c r="N38" s="22"/>
      <c r="P38" s="23"/>
    </row>
    <row r="39" spans="1:16" x14ac:dyDescent="0.2">
      <c r="B39" s="19" t="s">
        <v>44</v>
      </c>
      <c r="C39" s="7"/>
      <c r="E39" s="22">
        <v>0</v>
      </c>
      <c r="F39" s="2">
        <v>0</v>
      </c>
      <c r="G39" s="23">
        <f t="shared" si="7"/>
        <v>0</v>
      </c>
      <c r="H39" s="7"/>
      <c r="J39" s="22">
        <v>0</v>
      </c>
      <c r="K39" s="2">
        <v>0</v>
      </c>
      <c r="L39" s="23">
        <f>J39+K39</f>
        <v>0</v>
      </c>
      <c r="N39" s="22">
        <f>J39+E39</f>
        <v>0</v>
      </c>
      <c r="O39" s="2">
        <f>K39+F39</f>
        <v>0</v>
      </c>
      <c r="P39" s="23">
        <f>N39+O39</f>
        <v>0</v>
      </c>
    </row>
    <row r="40" spans="1:16" x14ac:dyDescent="0.2">
      <c r="B40" s="19" t="s">
        <v>44</v>
      </c>
      <c r="C40" s="7"/>
      <c r="E40" s="22">
        <v>0</v>
      </c>
      <c r="F40" s="2">
        <v>0</v>
      </c>
      <c r="G40" s="23">
        <f t="shared" si="7"/>
        <v>0</v>
      </c>
      <c r="H40" s="7"/>
      <c r="J40" s="22">
        <v>0</v>
      </c>
      <c r="K40" s="2">
        <v>0</v>
      </c>
      <c r="L40" s="23">
        <f>J40+K40</f>
        <v>0</v>
      </c>
      <c r="N40" s="22">
        <f>J40+E40</f>
        <v>0</v>
      </c>
      <c r="O40" s="2">
        <f>K40+F40</f>
        <v>0</v>
      </c>
      <c r="P40" s="23">
        <f>N40+O40</f>
        <v>0</v>
      </c>
    </row>
    <row r="41" spans="1:16" x14ac:dyDescent="0.2">
      <c r="B41" s="7"/>
      <c r="C41" s="7"/>
      <c r="E41" s="22"/>
      <c r="G41" s="23"/>
      <c r="H41" s="7"/>
      <c r="J41" s="22"/>
      <c r="L41" s="23"/>
      <c r="N41" s="22"/>
      <c r="P41" s="23"/>
    </row>
    <row r="42" spans="1:16" x14ac:dyDescent="0.2">
      <c r="A42" s="6" t="s">
        <v>24</v>
      </c>
      <c r="B42" s="7" t="s">
        <v>15</v>
      </c>
      <c r="E42" s="22">
        <v>0</v>
      </c>
      <c r="F42" s="2">
        <v>0</v>
      </c>
      <c r="G42" s="23">
        <f t="shared" si="7"/>
        <v>0</v>
      </c>
      <c r="J42" s="22">
        <v>0</v>
      </c>
      <c r="K42" s="2">
        <v>0</v>
      </c>
      <c r="L42" s="23">
        <f>J42+K42</f>
        <v>0</v>
      </c>
      <c r="N42" s="22">
        <f>J42+E42</f>
        <v>0</v>
      </c>
      <c r="O42" s="2">
        <f>K42+F42</f>
        <v>0</v>
      </c>
      <c r="P42" s="23">
        <f>N42+O42</f>
        <v>0</v>
      </c>
    </row>
    <row r="43" spans="1:16" x14ac:dyDescent="0.2">
      <c r="E43" s="22"/>
      <c r="G43" s="23"/>
      <c r="J43" s="22"/>
      <c r="L43" s="23"/>
      <c r="N43" s="22"/>
      <c r="P43" s="23"/>
    </row>
    <row r="44" spans="1:16" x14ac:dyDescent="0.2">
      <c r="A44" s="6" t="s">
        <v>25</v>
      </c>
      <c r="B44" s="7" t="s">
        <v>12</v>
      </c>
      <c r="E44" s="22">
        <v>0</v>
      </c>
      <c r="F44" s="2">
        <v>0</v>
      </c>
      <c r="G44" s="23">
        <f t="shared" si="7"/>
        <v>0</v>
      </c>
      <c r="J44" s="22">
        <v>0</v>
      </c>
      <c r="K44" s="2">
        <v>0</v>
      </c>
      <c r="L44" s="23">
        <f>J44+K44</f>
        <v>0</v>
      </c>
      <c r="N44" s="22">
        <f>J44+E44</f>
        <v>0</v>
      </c>
      <c r="O44" s="2">
        <f>K44+F44</f>
        <v>0</v>
      </c>
      <c r="P44" s="23">
        <f>N44+O44</f>
        <v>0</v>
      </c>
    </row>
    <row r="45" spans="1:16" x14ac:dyDescent="0.2">
      <c r="E45" s="22"/>
      <c r="G45" s="23"/>
      <c r="J45" s="22"/>
      <c r="L45" s="23"/>
      <c r="N45" s="22"/>
      <c r="P45" s="23"/>
    </row>
    <row r="46" spans="1:16" x14ac:dyDescent="0.2">
      <c r="A46" s="6" t="s">
        <v>26</v>
      </c>
      <c r="B46" s="7" t="s">
        <v>42</v>
      </c>
      <c r="C46" s="7"/>
      <c r="E46" s="22">
        <v>0</v>
      </c>
      <c r="F46" s="2">
        <v>0</v>
      </c>
      <c r="G46" s="23">
        <f t="shared" si="7"/>
        <v>0</v>
      </c>
      <c r="H46" s="7"/>
      <c r="J46" s="22">
        <v>0</v>
      </c>
      <c r="K46" s="2">
        <v>0</v>
      </c>
      <c r="L46" s="23">
        <f>J46+K46</f>
        <v>0</v>
      </c>
      <c r="N46" s="22">
        <f>J46+E46</f>
        <v>0</v>
      </c>
      <c r="O46" s="2">
        <f>K46+F46</f>
        <v>0</v>
      </c>
      <c r="P46" s="23">
        <f>N46+O46</f>
        <v>0</v>
      </c>
    </row>
    <row r="47" spans="1:16" x14ac:dyDescent="0.2">
      <c r="B47" s="7"/>
      <c r="C47" s="7"/>
      <c r="E47" s="22"/>
      <c r="G47" s="23"/>
      <c r="H47" s="7"/>
      <c r="J47" s="22"/>
      <c r="L47" s="23"/>
      <c r="N47" s="22"/>
      <c r="P47" s="23"/>
    </row>
    <row r="48" spans="1:16" x14ac:dyDescent="0.2">
      <c r="A48" s="6" t="s">
        <v>27</v>
      </c>
      <c r="B48" s="7" t="s">
        <v>13</v>
      </c>
      <c r="C48" s="7"/>
      <c r="E48" s="22">
        <v>0</v>
      </c>
      <c r="F48" s="2">
        <v>0</v>
      </c>
      <c r="G48" s="23">
        <f t="shared" si="7"/>
        <v>0</v>
      </c>
      <c r="H48" s="7"/>
      <c r="J48" s="22">
        <v>0</v>
      </c>
      <c r="K48" s="2">
        <v>0</v>
      </c>
      <c r="L48" s="23">
        <f>J48+K48</f>
        <v>0</v>
      </c>
      <c r="N48" s="22">
        <f>J48+E48</f>
        <v>0</v>
      </c>
      <c r="O48" s="2">
        <f>K48+F48</f>
        <v>0</v>
      </c>
      <c r="P48" s="23">
        <f>N48+O48</f>
        <v>0</v>
      </c>
    </row>
    <row r="49" spans="1:16" x14ac:dyDescent="0.2">
      <c r="B49" s="7"/>
      <c r="C49" s="7"/>
      <c r="E49" s="22"/>
      <c r="G49" s="23"/>
      <c r="H49" s="7"/>
      <c r="J49" s="22"/>
      <c r="L49" s="23"/>
      <c r="N49" s="22"/>
      <c r="P49" s="23"/>
    </row>
    <row r="50" spans="1:16" x14ac:dyDescent="0.2">
      <c r="A50" s="6" t="s">
        <v>50</v>
      </c>
      <c r="B50" s="7" t="s">
        <v>14</v>
      </c>
      <c r="E50" s="22">
        <v>0</v>
      </c>
      <c r="F50" s="2">
        <v>0</v>
      </c>
      <c r="G50" s="23">
        <f t="shared" si="7"/>
        <v>0</v>
      </c>
      <c r="J50" s="22">
        <v>0</v>
      </c>
      <c r="K50" s="2">
        <v>0</v>
      </c>
      <c r="L50" s="23">
        <f>J50+K50</f>
        <v>0</v>
      </c>
      <c r="N50" s="22">
        <f>J50+E50</f>
        <v>0</v>
      </c>
      <c r="O50" s="2">
        <f>K50+F50</f>
        <v>0</v>
      </c>
      <c r="P50" s="23">
        <f>N50+O50</f>
        <v>0</v>
      </c>
    </row>
    <row r="51" spans="1:16" x14ac:dyDescent="0.2">
      <c r="B51" s="7"/>
      <c r="E51" s="22"/>
      <c r="G51" s="23"/>
      <c r="J51" s="22"/>
      <c r="L51" s="23"/>
      <c r="N51" s="22"/>
      <c r="P51" s="23"/>
    </row>
    <row r="52" spans="1:16" x14ac:dyDescent="0.2">
      <c r="B52" s="7" t="s">
        <v>33</v>
      </c>
      <c r="E52" s="22">
        <f>SUM(E28:E51)</f>
        <v>0</v>
      </c>
      <c r="F52" s="2">
        <f>SUM(F28:F51)</f>
        <v>0</v>
      </c>
      <c r="G52" s="23">
        <f t="shared" si="7"/>
        <v>0</v>
      </c>
      <c r="J52" s="22">
        <f>SUM(J28:J51)</f>
        <v>0</v>
      </c>
      <c r="K52" s="2">
        <f>SUM(K28:K51)</f>
        <v>0</v>
      </c>
      <c r="L52" s="23">
        <f>J52+K52</f>
        <v>0</v>
      </c>
      <c r="N52" s="22">
        <f>SUM(N28:N51)</f>
        <v>0</v>
      </c>
      <c r="O52" s="2">
        <f>SUM(O28:O51)</f>
        <v>0</v>
      </c>
      <c r="P52" s="23">
        <f>N52+O52</f>
        <v>0</v>
      </c>
    </row>
    <row r="53" spans="1:16" x14ac:dyDescent="0.2">
      <c r="B53" s="7"/>
      <c r="C53" s="7"/>
      <c r="E53" s="22"/>
      <c r="G53" s="23"/>
      <c r="H53" s="7"/>
      <c r="J53" s="22"/>
      <c r="L53" s="23"/>
      <c r="N53" s="22"/>
      <c r="P53" s="23"/>
    </row>
    <row r="54" spans="1:16" ht="12.75" customHeight="1" x14ac:dyDescent="0.2">
      <c r="A54" s="6" t="s">
        <v>51</v>
      </c>
      <c r="B54" s="8" t="s">
        <v>4</v>
      </c>
      <c r="C54" s="8"/>
      <c r="D54" s="29">
        <v>0.52400000000000002</v>
      </c>
      <c r="E54" s="22">
        <f>ROUND((SUM(E28:E37)+IF(E39&gt;25000,25000,E39)+IF(E40&gt;25000,25000,E40))*$D54,0)</f>
        <v>0</v>
      </c>
      <c r="F54" s="2">
        <f>ROUND((SUM(E28:F37)+IF(E39&gt;25000,25000,E39)+IF(E40&gt;25000,25000,E40))*$E64-E54,0)</f>
        <v>0</v>
      </c>
      <c r="G54" s="23">
        <f t="shared" si="7"/>
        <v>0</v>
      </c>
      <c r="H54" s="8"/>
      <c r="I54" s="5"/>
      <c r="J54" s="22">
        <f>ROUND((SUM(J28:J37)+IF(J39&gt;25000,25000,J39)+IF(J40&gt;25000,25000,J40))*$D54,0)</f>
        <v>0</v>
      </c>
      <c r="K54" s="2">
        <f>ROUND((SUM(J28:K37)+IF(J39&gt;25000,25000,J39)+IF(J40&gt;25000,25000,J40))*$E64-J54,0)</f>
        <v>0</v>
      </c>
      <c r="L54" s="23">
        <f>J54+K54</f>
        <v>0</v>
      </c>
      <c r="N54" s="22">
        <f>J54+E54</f>
        <v>0</v>
      </c>
      <c r="O54" s="2">
        <f>K54+F54</f>
        <v>0</v>
      </c>
      <c r="P54" s="23">
        <f>N54+O54</f>
        <v>0</v>
      </c>
    </row>
    <row r="55" spans="1:16" x14ac:dyDescent="0.2">
      <c r="B55" s="16"/>
      <c r="C55" s="16"/>
      <c r="E55" s="22"/>
      <c r="G55" s="23"/>
      <c r="H55" s="16"/>
      <c r="J55" s="22"/>
      <c r="L55" s="23"/>
      <c r="N55" s="22"/>
      <c r="P55" s="23"/>
    </row>
    <row r="56" spans="1:16" x14ac:dyDescent="0.2">
      <c r="B56" s="7" t="s">
        <v>5</v>
      </c>
      <c r="C56" s="7"/>
      <c r="E56" s="24">
        <f>SUM(E52:E54)</f>
        <v>0</v>
      </c>
      <c r="F56" s="25">
        <f>SUM(F52:F54)</f>
        <v>0</v>
      </c>
      <c r="G56" s="26">
        <f t="shared" si="7"/>
        <v>0</v>
      </c>
      <c r="H56" s="7"/>
      <c r="J56" s="24">
        <f>SUM(J52:J54)</f>
        <v>0</v>
      </c>
      <c r="K56" s="25">
        <f>SUM(K52:K54)</f>
        <v>0</v>
      </c>
      <c r="L56" s="26">
        <f>J56+K56</f>
        <v>0</v>
      </c>
      <c r="N56" s="24">
        <f>SUM(N52:N54)</f>
        <v>0</v>
      </c>
      <c r="O56" s="25">
        <f>SUM(O52:O54)</f>
        <v>0</v>
      </c>
      <c r="P56" s="26">
        <f>N56+O56</f>
        <v>0</v>
      </c>
    </row>
    <row r="58" spans="1:16" x14ac:dyDescent="0.2">
      <c r="A58" s="6" t="s">
        <v>28</v>
      </c>
    </row>
    <row r="59" spans="1:16" x14ac:dyDescent="0.2">
      <c r="A59" s="6" t="s">
        <v>18</v>
      </c>
      <c r="B59" s="28" t="s">
        <v>46</v>
      </c>
      <c r="C59" s="27">
        <v>0.05</v>
      </c>
      <c r="D59" s="2" t="s">
        <v>47</v>
      </c>
      <c r="I59" s="18"/>
    </row>
    <row r="60" spans="1:16" x14ac:dyDescent="0.2">
      <c r="B60" s="6" t="s">
        <v>36</v>
      </c>
      <c r="D60" s="18">
        <v>0.4</v>
      </c>
      <c r="I60" s="18"/>
    </row>
    <row r="61" spans="1:16" x14ac:dyDescent="0.2">
      <c r="A61" s="6" t="s">
        <v>23</v>
      </c>
      <c r="B61" s="6" t="s">
        <v>17</v>
      </c>
      <c r="C61" s="17"/>
      <c r="H61" s="17"/>
    </row>
    <row r="62" spans="1:16" x14ac:dyDescent="0.2">
      <c r="A62" s="6" t="s">
        <v>50</v>
      </c>
      <c r="B62" s="6" t="s">
        <v>37</v>
      </c>
    </row>
    <row r="63" spans="1:16" x14ac:dyDescent="0.2">
      <c r="A63" s="6" t="s">
        <v>51</v>
      </c>
      <c r="B63" s="6" t="s">
        <v>30</v>
      </c>
    </row>
    <row r="64" spans="1:16" x14ac:dyDescent="0.2">
      <c r="B64" s="6" t="s">
        <v>31</v>
      </c>
      <c r="E64" s="29">
        <v>0.52400000000000002</v>
      </c>
      <c r="F64" s="30"/>
      <c r="G64" s="30"/>
      <c r="H64" s="30"/>
      <c r="I64" s="30"/>
      <c r="J64" s="29"/>
      <c r="K64" s="30"/>
      <c r="L64" s="30"/>
      <c r="M64" s="30"/>
      <c r="N64" s="29"/>
    </row>
  </sheetData>
  <mergeCells count="4">
    <mergeCell ref="B1:G1"/>
    <mergeCell ref="E3:G3"/>
    <mergeCell ref="J3:L3"/>
    <mergeCell ref="N3:P3"/>
  </mergeCells>
  <phoneticPr fontId="0" type="noConversion"/>
  <printOptions horizontalCentered="1" verticalCentered="1"/>
  <pageMargins left="0.5" right="0.5" top="0.5" bottom="0.5" header="0.25" footer="0.25"/>
  <pageSetup scale="11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91A42487A734583C97F7AD74CEE9F" ma:contentTypeVersion="9" ma:contentTypeDescription="Create a new document." ma:contentTypeScope="" ma:versionID="d4cec22175ad670ea09115ef835fcbcc">
  <xsd:schema xmlns:xsd="http://www.w3.org/2001/XMLSchema" xmlns:xs="http://www.w3.org/2001/XMLSchema" xmlns:p="http://schemas.microsoft.com/office/2006/metadata/properties" xmlns:ns3="318fee4b-986b-4153-ac80-093f5dc906be" targetNamespace="http://schemas.microsoft.com/office/2006/metadata/properties" ma:root="true" ma:fieldsID="a43714256a2a0a20331a389999b31a79" ns3:_="">
    <xsd:import namespace="318fee4b-986b-4153-ac80-093f5dc906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fee4b-986b-4153-ac80-093f5dc90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E69FF6-03BE-4009-8223-E3FE43D0C6DD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318fee4b-986b-4153-ac80-093f5dc906b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B810AAC-AC12-4A54-9F70-317BD413A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3646C5-BB1B-4B31-A8DB-12AD3D432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fee4b-986b-4153-ac80-093f5dc90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V14703</dc:creator>
  <cp:lastModifiedBy>Constance M. Motley</cp:lastModifiedBy>
  <cp:lastPrinted>2007-04-04T14:23:06Z</cp:lastPrinted>
  <dcterms:created xsi:type="dcterms:W3CDTF">1999-08-26T19:25:43Z</dcterms:created>
  <dcterms:modified xsi:type="dcterms:W3CDTF">2024-11-14T14:38:01Z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0x0101003DB91A42487A734583C97F7AD74CEE9F</vt:lpwstr>
  </property>
</Properties>
</file>